
<file path=[Content_Types].xml><?xml version="1.0" encoding="utf-8"?>
<Types xmlns="http://schemas.openxmlformats.org/package/2006/content-types"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tif" ContentType="image/tiff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2"/>
  <workbookPr defaultThemeVersion="166925"/>
  <mc:AlternateContent xmlns:mc="http://schemas.openxmlformats.org/markup-compatibility/2006">
    <mc:Choice Requires="x15">
      <x15ac:absPath xmlns:x15ac="http://schemas.microsoft.com/office/spreadsheetml/2010/11/ac" url="/Volumes/neural_plasticity/ImagingDevelopment/VisiumHPC/Sequencing_Excel/"/>
    </mc:Choice>
  </mc:AlternateContent>
  <xr:revisionPtr revIDLastSave="0" documentId="13_ncr:1_{94FA88FA-282F-E54F-9AE6-05DDABBC3895}" xr6:coauthVersionLast="36" xr6:coauthVersionMax="36" xr10:uidLastSave="{00000000-0000-0000-0000-000000000000}"/>
  <bookViews>
    <workbookView xWindow="12780" yWindow="6960" windowWidth="35460" windowHeight="18720" activeTab="2" xr2:uid="{7F2FC6FE-2160-4943-9FE8-EDF68EDF6E14}"/>
  </bookViews>
  <sheets>
    <sheet name="SUMMARY" sheetId="1" r:id="rId1"/>
    <sheet name="cDNA " sheetId="2" r:id="rId2"/>
    <sheet name="Library" sheetId="3" r:id="rId3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V2" i="1" l="1"/>
  <c r="P2" i="1"/>
  <c r="J2" i="1"/>
  <c r="K2" i="1" s="1"/>
  <c r="V5" i="1" l="1"/>
  <c r="P5" i="1"/>
  <c r="J5" i="1"/>
  <c r="K5" i="1" s="1"/>
  <c r="V4" i="1"/>
  <c r="P4" i="1"/>
  <c r="J4" i="1"/>
  <c r="K4" i="1" s="1"/>
  <c r="V3" i="1"/>
  <c r="P3" i="1"/>
  <c r="J3" i="1"/>
  <c r="K3" i="1" s="1"/>
</calcChain>
</file>

<file path=xl/sharedStrings.xml><?xml version="1.0" encoding="utf-8"?>
<sst xmlns="http://schemas.openxmlformats.org/spreadsheetml/2006/main" count="64" uniqueCount="50">
  <si>
    <t>34v_scp</t>
  </si>
  <si>
    <t>HPC</t>
  </si>
  <si>
    <t>Br2720</t>
  </si>
  <si>
    <t>V12F14-051</t>
  </si>
  <si>
    <t>B1</t>
  </si>
  <si>
    <t>SI-TT-D7</t>
  </si>
  <si>
    <t>CCTGTCAGGG</t>
  </si>
  <si>
    <t>AGCCCGTAAC</t>
  </si>
  <si>
    <t>GTTACGGGCT</t>
  </si>
  <si>
    <t>35v_scp</t>
  </si>
  <si>
    <t>C1</t>
  </si>
  <si>
    <t>SS-TT-E7</t>
  </si>
  <si>
    <t>GTCCTTCGGC</t>
  </si>
  <si>
    <t>TCATGCACAG</t>
  </si>
  <si>
    <t>CTGTGCATGA</t>
  </si>
  <si>
    <t>36v_scp</t>
  </si>
  <si>
    <t>D1</t>
  </si>
  <si>
    <t>SS-TT-F7</t>
  </si>
  <si>
    <t>AATGTATCCA</t>
  </si>
  <si>
    <t>AATGAGCTTA</t>
  </si>
  <si>
    <t>TAAGCTCATT</t>
  </si>
  <si>
    <t>Sample #</t>
  </si>
  <si>
    <t>Tissue</t>
  </si>
  <si>
    <t>Brain</t>
  </si>
  <si>
    <t>Slide #</t>
  </si>
  <si>
    <t>Array #</t>
  </si>
  <si>
    <t>Ct</t>
  </si>
  <si>
    <t>cDNA Amp Cycle</t>
  </si>
  <si>
    <t>Total cDNA ng</t>
  </si>
  <si>
    <t>cDNA Input</t>
  </si>
  <si>
    <t>SI cycles</t>
  </si>
  <si>
    <t>Ave frag length</t>
  </si>
  <si>
    <t>Agilent [pg/ul]</t>
  </si>
  <si>
    <t>index_name</t>
  </si>
  <si>
    <t>index(i7)</t>
  </si>
  <si>
    <t>index2_workflow_a(i5)</t>
  </si>
  <si>
    <t>index2_workflow_b(i5)</t>
  </si>
  <si>
    <t>% Coverage Array</t>
  </si>
  <si>
    <t xml:space="preserve">Est Read Pairs </t>
  </si>
  <si>
    <t>Dilution Factor</t>
  </si>
  <si>
    <t>Library [pg/ul]</t>
  </si>
  <si>
    <t>Agilent [cDNA] pg/ul</t>
  </si>
  <si>
    <t>MiSeq</t>
  </si>
  <si>
    <t>NovaSeq</t>
  </si>
  <si>
    <t>33-10v</t>
  </si>
  <si>
    <t>A1</t>
  </si>
  <si>
    <t>SI-TT-D3</t>
  </si>
  <si>
    <t>CCTTCTAGAG</t>
  </si>
  <si>
    <t>AATACAACGA</t>
  </si>
  <si>
    <t>TCGTTGTATT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</si>
</sst>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8">
    <xf numFmtId="0" fontId="0" fillId="0" borderId="0" xfId="0"/>
    <xf numFmtId="0" fontId="0" fillId="0" borderId="1" xfId="0" applyBorder="1" applyAlignment="1">
      <alignment horizontal="center"/>
    </xf>
    <xf numFmtId="0" fontId="0" fillId="0" borderId="1" xfId="0" applyFont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2" fontId="0" fillId="0" borderId="1" xfId="1" applyNumberFormat="1" applyFont="1" applyBorder="1" applyAlignment="1">
      <alignment horizontal="center"/>
    </xf>
    <xf numFmtId="0" fontId="2" fillId="0" borderId="1" xfId="0" applyFont="1" applyBorder="1" applyAlignment="1">
      <alignment horizontal="center" wrapText="1"/>
    </xf>
    <xf numFmtId="2" fontId="2" fillId="0" borderId="1" xfId="0" applyNumberFormat="1" applyFont="1" applyBorder="1" applyAlignment="1">
      <alignment horizontal="center" wrapText="1"/>
    </xf>
    <xf numFmtId="0" fontId="0" fillId="0" borderId="1" xfId="0" applyBorder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if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emf"/><Relationship Id="rId2" Type="http://schemas.openxmlformats.org/officeDocument/2006/relationships/image" Target="../media/image7.tiff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114300</xdr:colOff>
      <xdr:row>12</xdr:row>
      <xdr:rowOff>0</xdr:rowOff>
    </xdr:from>
    <xdr:to>
      <xdr:col>8</xdr:col>
      <xdr:colOff>76746</xdr:colOff>
      <xdr:row>23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DC6AB1-5110-934F-8D79-337A5C112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41800" y="2882900"/>
          <a:ext cx="2438946" cy="2413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11</xdr:row>
      <xdr:rowOff>197806</xdr:rowOff>
    </xdr:from>
    <xdr:to>
      <xdr:col>11</xdr:col>
      <xdr:colOff>267246</xdr:colOff>
      <xdr:row>23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28F8E3-A6E0-3149-95CC-BC563767B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8800" y="2877506"/>
          <a:ext cx="2438946" cy="2367594"/>
        </a:xfrm>
        <a:prstGeom prst="rect">
          <a:avLst/>
        </a:prstGeom>
      </xdr:spPr>
    </xdr:pic>
    <xdr:clientData/>
  </xdr:twoCellAnchor>
  <xdr:twoCellAnchor editAs="oneCell">
    <xdr:from>
      <xdr:col>11</xdr:col>
      <xdr:colOff>546100</xdr:colOff>
      <xdr:row>12</xdr:row>
      <xdr:rowOff>13792</xdr:rowOff>
    </xdr:from>
    <xdr:to>
      <xdr:col>14</xdr:col>
      <xdr:colOff>560439</xdr:colOff>
      <xdr:row>23</xdr:row>
      <xdr:rowOff>139700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BB05351-B0EC-214E-9D62-A060FBDDB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26600" y="2896692"/>
          <a:ext cx="2490839" cy="2361108"/>
        </a:xfrm>
        <a:prstGeom prst="rect">
          <a:avLst/>
        </a:prstGeom>
      </xdr:spPr>
    </xdr:pic>
    <xdr:clientData/>
  </xdr:twoCellAnchor>
  <xdr:twoCellAnchor editAs="oneCell">
    <xdr:from>
      <xdr:col>1</xdr:col>
      <xdr:colOff>723900</xdr:colOff>
      <xdr:row>12</xdr:row>
      <xdr:rowOff>50800</xdr:rowOff>
    </xdr:from>
    <xdr:to>
      <xdr:col>4</xdr:col>
      <xdr:colOff>636495</xdr:colOff>
      <xdr:row>24</xdr:row>
      <xdr:rowOff>37898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FB1D6C6-9520-A44D-B508-F08C08FD1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49400" y="2933700"/>
          <a:ext cx="2389095" cy="24254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101600</xdr:rowOff>
    </xdr:from>
    <xdr:to>
      <xdr:col>13</xdr:col>
      <xdr:colOff>508000</xdr:colOff>
      <xdr:row>41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D2607C-31D0-994B-8B3A-E6A0FECBE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800" y="508000"/>
          <a:ext cx="10299700" cy="8013700"/>
        </a:xfrm>
        <a:prstGeom prst="rect">
          <a:avLst/>
        </a:prstGeom>
      </xdr:spPr>
    </xdr:pic>
    <xdr:clientData/>
  </xdr:twoCellAnchor>
  <xdr:twoCellAnchor>
    <xdr:from>
      <xdr:col>2</xdr:col>
      <xdr:colOff>762000</xdr:colOff>
      <xdr:row>2</xdr:row>
      <xdr:rowOff>0</xdr:rowOff>
    </xdr:from>
    <xdr:to>
      <xdr:col>4</xdr:col>
      <xdr:colOff>482600</xdr:colOff>
      <xdr:row>23</xdr:row>
      <xdr:rowOff>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4B62955-E1A6-FF4C-A490-6FD84602FA80}"/>
            </a:ext>
          </a:extLst>
        </xdr:cNvPr>
        <xdr:cNvSpPr/>
      </xdr:nvSpPr>
      <xdr:spPr>
        <a:xfrm>
          <a:off x="2413000" y="406400"/>
          <a:ext cx="1371600" cy="4267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11</xdr:col>
      <xdr:colOff>217783</xdr:colOff>
      <xdr:row>31</xdr:row>
      <xdr:rowOff>154819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49F8B3B-E04D-B046-88E7-34D2980DB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406400"/>
          <a:ext cx="8472783" cy="60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393700</xdr:colOff>
      <xdr:row>1</xdr:row>
      <xdr:rowOff>63500</xdr:rowOff>
    </xdr:from>
    <xdr:to>
      <xdr:col>21</xdr:col>
      <xdr:colOff>424873</xdr:colOff>
      <xdr:row>18</xdr:row>
      <xdr:rowOff>82389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29D106-26D7-9845-B13D-2DBAA1C51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299700" y="266700"/>
          <a:ext cx="7460673" cy="3473289"/>
        </a:xfrm>
        <a:prstGeom prst="rect">
          <a:avLst/>
        </a:prstGeom>
      </xdr:spPr>
    </xdr:pic>
    <xdr:clientData/>
  </xdr:twoCellAnchor>
  <xdr:twoCellAnchor>
    <xdr:from>
      <xdr:col>13</xdr:col>
      <xdr:colOff>379384</xdr:colOff>
      <xdr:row>2</xdr:row>
      <xdr:rowOff>129078</xdr:rowOff>
    </xdr:from>
    <xdr:to>
      <xdr:col>13</xdr:col>
      <xdr:colOff>602904</xdr:colOff>
      <xdr:row>18</xdr:row>
      <xdr:rowOff>202968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04EAB11-3B6F-3641-BCAE-63E2E918C14D}"/>
            </a:ext>
          </a:extLst>
        </xdr:cNvPr>
        <xdr:cNvSpPr/>
      </xdr:nvSpPr>
      <xdr:spPr>
        <a:xfrm>
          <a:off x="11110884" y="535478"/>
          <a:ext cx="223520" cy="332509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206664</xdr:colOff>
      <xdr:row>23</xdr:row>
      <xdr:rowOff>3462</xdr:rowOff>
    </xdr:from>
    <xdr:to>
      <xdr:col>18</xdr:col>
      <xdr:colOff>586509</xdr:colOff>
      <xdr:row>35</xdr:row>
      <xdr:rowOff>98691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5DE306-31FF-914C-AE9B-7B3AF18F72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38164" y="4677062"/>
          <a:ext cx="4507345" cy="2533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DE5F01-782D-8D41-8C46-08B33F363D02}">
  <dimension ref="A1:X11"/>
  <sheetViews>
    <sheetView workbookViewId="0">
      <selection activeCell="D38" sqref="D38"/>
    </sheetView>
  </sheetViews>
  <sheetFormatPr baseColWidth="10" defaultRowHeight="16" x14ac:dyDescent="0.2"/>
  <sheetData>
    <row r="1" spans="1:24" ht="51" x14ac:dyDescent="0.2">
      <c r="A1" s="5" t="s">
        <v>21</v>
      </c>
      <c r="B1" s="5" t="s">
        <v>22</v>
      </c>
      <c r="C1" s="5" t="s">
        <v>23</v>
      </c>
      <c r="D1" s="5" t="s">
        <v>24</v>
      </c>
      <c r="E1" s="5" t="s">
        <v>25</v>
      </c>
      <c r="F1" s="5" t="s">
        <v>26</v>
      </c>
      <c r="G1" s="5" t="s">
        <v>27</v>
      </c>
      <c r="H1" s="5" t="s">
        <v>41</v>
      </c>
      <c r="I1" s="6" t="s">
        <v>39</v>
      </c>
      <c r="J1" s="5" t="s">
        <v>28</v>
      </c>
      <c r="K1" s="6" t="s">
        <v>29</v>
      </c>
      <c r="L1" s="5" t="s">
        <v>30</v>
      </c>
      <c r="M1" s="5" t="s">
        <v>31</v>
      </c>
      <c r="N1" s="5" t="s">
        <v>32</v>
      </c>
      <c r="O1" s="5" t="s">
        <v>39</v>
      </c>
      <c r="P1" s="5" t="s">
        <v>40</v>
      </c>
      <c r="Q1" s="5" t="s">
        <v>33</v>
      </c>
      <c r="R1" s="5" t="s">
        <v>34</v>
      </c>
      <c r="S1" s="5" t="s">
        <v>35</v>
      </c>
      <c r="T1" s="5" t="s">
        <v>36</v>
      </c>
      <c r="U1" s="5" t="s">
        <v>37</v>
      </c>
      <c r="V1" s="5" t="s">
        <v>38</v>
      </c>
      <c r="W1" s="5" t="s">
        <v>42</v>
      </c>
      <c r="X1" s="5" t="s">
        <v>43</v>
      </c>
    </row>
    <row r="2" spans="1:24" s="1" customFormat="1" x14ac:dyDescent="0.2">
      <c r="A2" s="1" t="s">
        <v>44</v>
      </c>
      <c r="B2" s="1" t="s">
        <v>1</v>
      </c>
      <c r="C2" s="1" t="s">
        <v>2</v>
      </c>
      <c r="D2" s="1" t="s">
        <v>3</v>
      </c>
      <c r="E2" s="2" t="s">
        <v>45</v>
      </c>
      <c r="F2" s="1">
        <v>14.67</v>
      </c>
      <c r="G2" s="1">
        <v>15</v>
      </c>
      <c r="H2" s="1">
        <v>1506.46</v>
      </c>
      <c r="I2" s="3">
        <v>2</v>
      </c>
      <c r="J2" s="1">
        <f t="shared" ref="J2" si="0">(H2*I2*40)/1000</f>
        <v>120.5168</v>
      </c>
      <c r="K2" s="3">
        <f>0.25*J2</f>
        <v>30.129200000000001</v>
      </c>
      <c r="L2" s="1">
        <v>17</v>
      </c>
      <c r="M2" s="1">
        <v>540</v>
      </c>
      <c r="N2" s="1">
        <v>6439.25</v>
      </c>
      <c r="O2" s="4">
        <v>1</v>
      </c>
      <c r="P2" s="1">
        <f>N2*O2</f>
        <v>6439.25</v>
      </c>
      <c r="Q2" s="2" t="s">
        <v>46</v>
      </c>
      <c r="R2" s="7" t="s">
        <v>47</v>
      </c>
      <c r="S2" s="7" t="s">
        <v>48</v>
      </c>
      <c r="T2" s="7" t="s">
        <v>49</v>
      </c>
      <c r="U2" s="1">
        <v>68</v>
      </c>
      <c r="V2" s="1">
        <f>((U2/100)*5000*5000)</f>
        <v>17000000.000000004</v>
      </c>
      <c r="W2" s="1" t="b">
        <v>1</v>
      </c>
      <c r="X2" s="1" t="b">
        <v>1</v>
      </c>
    </row>
    <row r="3" spans="1:24" x14ac:dyDescent="0.2">
      <c r="A3" s="1" t="s">
        <v>0</v>
      </c>
      <c r="B3" s="1" t="s">
        <v>1</v>
      </c>
      <c r="C3" s="1" t="s">
        <v>2</v>
      </c>
      <c r="D3" s="1" t="s">
        <v>3</v>
      </c>
      <c r="E3" s="2" t="s">
        <v>4</v>
      </c>
      <c r="F3" s="1">
        <v>14.58</v>
      </c>
      <c r="G3" s="1">
        <v>15</v>
      </c>
      <c r="H3" s="1">
        <v>1612.64</v>
      </c>
      <c r="I3" s="3">
        <v>2</v>
      </c>
      <c r="J3" s="1">
        <f t="shared" ref="J3:J4" si="1">(H3*I3*40)/1000</f>
        <v>129.0112</v>
      </c>
      <c r="K3" s="3">
        <f t="shared" ref="K3:K5" si="2">0.25*J3</f>
        <v>32.252800000000001</v>
      </c>
      <c r="L3" s="1">
        <v>17</v>
      </c>
      <c r="M3" s="1">
        <v>474</v>
      </c>
      <c r="N3" s="1">
        <v>2457.92</v>
      </c>
      <c r="O3" s="4">
        <v>7</v>
      </c>
      <c r="P3" s="1">
        <f t="shared" ref="P3:P5" si="3">N3*O3</f>
        <v>17205.440000000002</v>
      </c>
      <c r="Q3" s="1" t="s">
        <v>5</v>
      </c>
      <c r="R3" t="s">
        <v>6</v>
      </c>
      <c r="S3" t="s">
        <v>7</v>
      </c>
      <c r="T3" t="s">
        <v>8</v>
      </c>
      <c r="U3" s="1">
        <v>50</v>
      </c>
      <c r="V3" s="1">
        <f t="shared" ref="V3:V5" si="4">((U3/100)*5000*60000)</f>
        <v>150000000</v>
      </c>
      <c r="W3" t="b">
        <v>0</v>
      </c>
      <c r="X3" t="b">
        <v>1</v>
      </c>
    </row>
    <row r="4" spans="1:24" x14ac:dyDescent="0.2">
      <c r="A4" s="1" t="s">
        <v>9</v>
      </c>
      <c r="B4" s="1" t="s">
        <v>1</v>
      </c>
      <c r="C4" s="1" t="s">
        <v>2</v>
      </c>
      <c r="D4" s="1" t="s">
        <v>3</v>
      </c>
      <c r="E4" s="2" t="s">
        <v>10</v>
      </c>
      <c r="F4" s="1">
        <v>14.75</v>
      </c>
      <c r="G4" s="1">
        <v>15</v>
      </c>
      <c r="H4" s="1">
        <v>1229.45</v>
      </c>
      <c r="I4" s="3">
        <v>2</v>
      </c>
      <c r="J4" s="1">
        <f t="shared" si="1"/>
        <v>98.355999999999995</v>
      </c>
      <c r="K4" s="3">
        <f t="shared" si="2"/>
        <v>24.588999999999999</v>
      </c>
      <c r="L4" s="1">
        <v>17</v>
      </c>
      <c r="M4" s="1">
        <v>475</v>
      </c>
      <c r="N4" s="1">
        <v>3085.02</v>
      </c>
      <c r="O4" s="4">
        <v>7</v>
      </c>
      <c r="P4" s="1">
        <f t="shared" si="3"/>
        <v>21595.14</v>
      </c>
      <c r="Q4" s="1" t="s">
        <v>11</v>
      </c>
      <c r="R4" t="s">
        <v>12</v>
      </c>
      <c r="S4" t="s">
        <v>13</v>
      </c>
      <c r="T4" t="s">
        <v>14</v>
      </c>
      <c r="U4" s="1">
        <v>80</v>
      </c>
      <c r="V4" s="1">
        <f t="shared" si="4"/>
        <v>240000000</v>
      </c>
      <c r="W4" t="b">
        <v>0</v>
      </c>
      <c r="X4" t="b">
        <v>1</v>
      </c>
    </row>
    <row r="5" spans="1:24" x14ac:dyDescent="0.2">
      <c r="A5" s="1" t="s">
        <v>15</v>
      </c>
      <c r="B5" s="1" t="s">
        <v>1</v>
      </c>
      <c r="C5" s="1" t="s">
        <v>2</v>
      </c>
      <c r="D5" s="1" t="s">
        <v>3</v>
      </c>
      <c r="E5" s="2" t="s">
        <v>16</v>
      </c>
      <c r="F5" s="1">
        <v>14.72</v>
      </c>
      <c r="G5" s="1">
        <v>15</v>
      </c>
      <c r="H5" s="1">
        <v>1465.92</v>
      </c>
      <c r="I5" s="3">
        <v>2</v>
      </c>
      <c r="J5" s="1">
        <f>(H5*I5*40)/1000</f>
        <v>117.2736</v>
      </c>
      <c r="K5" s="3">
        <f t="shared" si="2"/>
        <v>29.3184</v>
      </c>
      <c r="L5" s="1">
        <v>17</v>
      </c>
      <c r="M5" s="1">
        <v>452</v>
      </c>
      <c r="N5" s="1">
        <v>3082.25</v>
      </c>
      <c r="O5" s="4">
        <v>7</v>
      </c>
      <c r="P5" s="1">
        <f t="shared" si="3"/>
        <v>21575.75</v>
      </c>
      <c r="Q5" s="1" t="s">
        <v>17</v>
      </c>
      <c r="R5" t="s">
        <v>18</v>
      </c>
      <c r="S5" t="s">
        <v>19</v>
      </c>
      <c r="T5" t="s">
        <v>20</v>
      </c>
      <c r="U5" s="1">
        <v>90</v>
      </c>
      <c r="V5" s="1">
        <f t="shared" si="4"/>
        <v>270000000</v>
      </c>
      <c r="W5" t="b">
        <v>0</v>
      </c>
      <c r="X5" t="b">
        <v>1</v>
      </c>
    </row>
    <row r="11" spans="1:24" x14ac:dyDescent="0.2">
      <c r="C11" t="s">
        <v>44</v>
      </c>
      <c r="F11" t="s">
        <v>0</v>
      </c>
      <c r="J11" t="s">
        <v>9</v>
      </c>
      <c r="N11" t="s">
        <v>15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09661A-8E00-FA48-8546-FC6BE2BF8070}">
  <dimension ref="A1"/>
  <sheetViews>
    <sheetView workbookViewId="0">
      <selection activeCell="E31" sqref="E3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294B5-DFCB-DF4F-B2F7-07C7F68FC23F}">
  <dimension ref="A1"/>
  <sheetViews>
    <sheetView tabSelected="1" workbookViewId="0">
      <selection activeCell="U34" sqref="U3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SUMMARY</vt:lpstr>
      <vt:lpstr>cDNA </vt:lpstr>
      <vt:lpstr>Library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Stephanie Page</dc:creator>
  <cp:lastModifiedBy>Stephanie Page</cp:lastModifiedBy>
  <dcterms:created xsi:type="dcterms:W3CDTF">2022-12-21T22:06:35Z</dcterms:created>
  <dcterms:modified xsi:type="dcterms:W3CDTF">2023-01-30T20:41:31Z</dcterms:modified>
</cp:coreProperties>
</file>